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<sst xmlns="http://schemas.openxmlformats.org/spreadsheetml/2006/main" count="221" uniqueCount="123">
  <si>
    <t>К Решению Совета депутатов</t>
  </si>
  <si>
    <t>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</si>
  <si>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</si>
  <si>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</si>
  <si>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</si>
  <si>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Бюджет. Ассигно- вания</t>
  </si>
  <si>
    <t>% исполнения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</si>
  <si>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</si>
  <si>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</si>
  <si>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Выполнение функций государственными органами</t>
  </si>
  <si>
    <t>Выполнение функций органами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</si>
  <si>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</si>
  <si>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</si>
  <si>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Резервные фонды</t>
  </si>
  <si>
    <t>Прочие расходы</t>
  </si>
  <si>
    <t>Другие общегосударственные вопросы</t>
  </si>
  <si>
    <t>Обеспечение деятельности  подведомственных учреждений</t>
  </si>
  <si>
    <t>Выполнение функций бюджетными учреждениями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</si>
  <si>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</si>
  <si>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</si>
  <si>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</si>
  <si>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 бедствий, гражданская оборона</t>
  </si>
  <si>
    <t>Мероприятия по предупреждению и ликвидации последствий чрезвычайных ситуаций  и стихийных  бедствий</t>
  </si>
  <si>
    <t>Функционирование органов  в сфере национальной безопасности и правоохранительной деятельности</t>
  </si>
  <si>
    <t>Обеспечение пожарной безопасности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</si>
  <si>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</si>
  <si>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</si>
  <si>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</si>
  <si>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НАЦИОНАЛЬНАЯ ЭКОНОМИКА</t>
  </si>
  <si>
    <t>ЖИЛИЩНО-КОММУНАЛЬНОЕ ХОЗЯЙСТВО</t>
  </si>
  <si>
    <t>Коммунальное хозяйство</t>
  </si>
  <si>
    <t xml:space="preserve">Мероприятия в области коммунального хозяйства </t>
  </si>
  <si>
    <t>Уличное освещение</t>
  </si>
  <si>
    <t>Строительство и содержание автомобильных дорог и инженерных сооружений в границах городских и сельских поселений в рамках благоустройства</t>
  </si>
  <si>
    <t>Организация и содержание мест захоронения</t>
  </si>
  <si>
    <t>Другие вопросы в области жилищно-коммунального хозяйства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</si>
  <si>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</si>
  <si>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КУЛЬТУРА,КИНЕМАТОГРАФИЯ И СРЕДСТВА МАССОВОЙ ИНФОРМАЦИИ</t>
  </si>
  <si>
    <t>Культура</t>
  </si>
  <si>
    <t>ДК и  другие учреждения культуры и средства массовой информации</t>
  </si>
  <si>
    <t>Обеспечение деятельности подведомственных учреждений</t>
  </si>
  <si>
    <t>Библиотеки</t>
  </si>
  <si>
    <t xml:space="preserve"> Обеспечение деятельности подведомственных учреждений</t>
  </si>
  <si>
    <t>ЗДРАВООХРАНЕНИЕ, ФИЗИЧЕСКАЯ КУЛЬТУРА И СПОРТ</t>
  </si>
  <si>
    <t>Спорт и 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</si>
  <si>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</si>
  <si>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</si>
  <si>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Выполнение Функций органами местного самоуправления</t>
  </si>
  <si>
    <t>МЕЖБЮДЖЕТНЫЕ ТРАНСФЕРТЫ</t>
  </si>
  <si>
    <t>Другие межбюджетные трансферты</t>
  </si>
  <si>
    <t>Межбюджетные трансферты</t>
  </si>
  <si>
    <t>В С Е Г О  Р А С Х О Д О В:</t>
  </si>
  <si>
    <t>Испол-нено</t>
  </si>
  <si>
    <t>0100</t>
  </si>
  <si>
    <t>0102</t>
  </si>
  <si>
    <t>0104</t>
  </si>
  <si>
    <t>0700500</t>
  </si>
  <si>
    <t>013</t>
  </si>
  <si>
    <t>001</t>
  </si>
  <si>
    <t>0200</t>
  </si>
  <si>
    <t>0203</t>
  </si>
  <si>
    <t>0010000</t>
  </si>
  <si>
    <t>00113600</t>
  </si>
  <si>
    <t>0300</t>
  </si>
  <si>
    <t>0309</t>
  </si>
  <si>
    <t>014</t>
  </si>
  <si>
    <t>0310</t>
  </si>
  <si>
    <t>0500</t>
  </si>
  <si>
    <t>0502</t>
  </si>
  <si>
    <t>500</t>
  </si>
  <si>
    <t>БЛАГОУСТРОЙСТВО</t>
  </si>
  <si>
    <t>0503</t>
  </si>
  <si>
    <t>Прочие мероприятия по благоустройству горудских округов и поселений</t>
  </si>
  <si>
    <t>6000500</t>
  </si>
  <si>
    <t>0505</t>
  </si>
  <si>
    <t>0029900</t>
  </si>
  <si>
    <t>0801</t>
  </si>
  <si>
    <t>5210600</t>
  </si>
  <si>
    <t>017</t>
  </si>
  <si>
    <t>0800</t>
  </si>
  <si>
    <t>3510140</t>
  </si>
  <si>
    <t>006</t>
  </si>
  <si>
    <t>Софинансирование субсидий на компенсацию расходов организаций жилищно-коммунального комплекса, предоставляющих услуги теплоснабжения населению, за счет средств местного бюджета</t>
  </si>
  <si>
    <t>3510200</t>
  </si>
  <si>
    <t>Компенсация (возмещение расходов по компенсации) выпадающих доходов организациям жилищно-коммунальному комплексу края за счет средств местного бюджета</t>
  </si>
  <si>
    <t>9010000</t>
  </si>
  <si>
    <t>Обеспечение проведения выборов</t>
  </si>
  <si>
    <t>0107</t>
  </si>
  <si>
    <t>0200003</t>
  </si>
  <si>
    <t>0200002</t>
  </si>
  <si>
    <t>Проведение выборов в представительные органы муниципального образования</t>
  </si>
  <si>
    <t>0707</t>
  </si>
  <si>
    <t>0400</t>
  </si>
  <si>
    <t>2800100</t>
  </si>
  <si>
    <t>Софинансирование КЦП "Повышение эксплуатационной надежности объектов жизнеобеспечения"</t>
  </si>
  <si>
    <t>9226001</t>
  </si>
  <si>
    <t>0113</t>
  </si>
  <si>
    <t>3510500</t>
  </si>
  <si>
    <t>Перечисление другим бюджетам бюджетной системы РФ</t>
  </si>
  <si>
    <t>Иные межбюджетные трансферта</t>
  </si>
  <si>
    <t>0111</t>
  </si>
  <si>
    <t>Национальная экономика</t>
  </si>
  <si>
    <t>Дорожное хозяйство</t>
  </si>
  <si>
    <t>0409</t>
  </si>
  <si>
    <t>КЦП "Содержание автомобильных дорог общего пользования местного значения"</t>
  </si>
  <si>
    <t>5222031</t>
  </si>
  <si>
    <t>6000400</t>
  </si>
  <si>
    <t>передача полномочий</t>
  </si>
  <si>
    <t>4409900</t>
  </si>
  <si>
    <t>Субсидии на вып. Муниципального задания</t>
  </si>
  <si>
    <t>4409201</t>
  </si>
  <si>
    <t>019</t>
  </si>
  <si>
    <t>4429201</t>
  </si>
  <si>
    <t>Распределение расходов бюджета Толстихинского сельсовета по разделам, подразделам, целевым статьям и видам расходов функциональной классификации расходов бюджетов РФ за 2013 год.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</si>
  <si>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</si>
  <si>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</si>
  <si>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</si>
  <si>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</t>
  </si>
  <si>
    <t>Пересисление другим бюджетам бюджетной системы Российской Федерации</t>
  </si>
  <si>
    <t>КЦП "Модернизация, реконструкция и капитальный ремонт объектов коммунальной инфраструктуры муниуипальных образований Красноярского края"</t>
  </si>
  <si>
    <t>5226001</t>
  </si>
  <si>
    <t>Приложение № 4</t>
  </si>
  <si>
    <t xml:space="preserve"> от 31.03.2014   № 2-76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</si>
</sst>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9" fontId="7" fillId="0" borderId="11" xfId="0" applyNumberFormat="1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 wrapText="1"/>
    </xf>
    <xf numFmtId="173" fontId="7" fillId="0" borderId="11" xfId="55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4">
      <selection activeCell="A6" sqref="A6"/>
    </sheetView>
  </sheetViews>
  <sheetFormatPr defaultColWidth="9.00390625" defaultRowHeight="12.75"/>
  <cols>
    <col min="1" max="1" width="28.00390625" style="0" customWidth="1"/>
    <col min="7" max="7" width="12.75390625" style="0" bestFit="1" customWidth="1"/>
  </cols>
  <sheetData>
    <row r="1" ht="5.25" customHeight="1">
      <c r="A1" s="2"/>
    </row>
    <row r="2" ht="13.5" hidden="1">
      <c r="A2" s="2"/>
    </row>
    <row r="3" spans="1:9" ht="13.5" customHeight="1">
      <c r="A3" s="19" t="s">
        <v>121</v>
      </c>
      <c r="B3" s="19"/>
      <c r="C3" s="19"/>
      <c r="D3" s="19"/>
      <c r="E3" s="19"/>
      <c r="F3" s="19"/>
      <c r="G3" s="19"/>
      <c r="H3" s="10"/>
      <c r="I3" s="10"/>
    </row>
    <row r="4" spans="1:9" ht="13.5" customHeight="1">
      <c r="A4" s="19" t="s">
        <v>0</v>
      </c>
      <c r="B4" s="19"/>
      <c r="C4" s="19"/>
      <c r="D4" s="19"/>
      <c r="E4" s="19"/>
      <c r="F4" s="19"/>
      <c r="G4" s="19"/>
      <c r="H4" s="10"/>
      <c r="I4" s="10"/>
    </row>
    <row r="5" spans="1:9" ht="13.5" customHeight="1">
      <c r="A5" s="19" t="s">
        <v>122</v>
      </c>
      <c r="B5" s="19"/>
      <c r="C5" s="19"/>
      <c r="D5" s="19"/>
      <c r="E5" s="19"/>
      <c r="F5" s="19"/>
      <c r="G5" s="19"/>
      <c r="H5" s="10"/>
      <c r="I5" s="10"/>
    </row>
    <row r="6" ht="9" customHeight="1">
      <c r="A6" s="3"/>
    </row>
    <row r="7" ht="13.5" hidden="1">
      <c r="A7" s="3"/>
    </row>
    <row r="8" ht="13.5" hidden="1">
      <c r="A8" s="3"/>
    </row>
    <row r="9" spans="1:12" ht="48" customHeight="1">
      <c r="A9" s="20" t="s">
        <v>113</v>
      </c>
      <c r="B9" s="20"/>
      <c r="C9" s="20"/>
      <c r="D9" s="20"/>
      <c r="E9" s="20"/>
      <c r="F9" s="20"/>
      <c r="G9" s="20"/>
      <c r="H9" s="11"/>
      <c r="I9" s="11"/>
      <c r="J9" s="9"/>
      <c r="K9" s="9"/>
      <c r="L9" s="9"/>
    </row>
    <row r="10" ht="16.5" thickBot="1">
      <c r="A10" s="4"/>
    </row>
    <row r="11" spans="1:7" ht="56.25" customHeight="1">
      <c r="A11" s="15" t="s">
        <v>1</v>
      </c>
      <c r="B11" s="15" t="s">
        <v>2</v>
      </c>
      <c r="C11" s="15" t="s">
        <v>3</v>
      </c>
      <c r="D11" s="15" t="s">
        <v>4</v>
      </c>
      <c r="E11" s="21" t="s">
        <v>5</v>
      </c>
      <c r="F11" s="17" t="s">
        <v>52</v>
      </c>
      <c r="G11" s="15" t="s">
        <v>6</v>
      </c>
    </row>
    <row r="12" spans="1:7" ht="13.5" hidden="1" thickBot="1">
      <c r="A12" s="16"/>
      <c r="B12" s="16"/>
      <c r="C12" s="16"/>
      <c r="D12" s="16"/>
      <c r="E12" s="22"/>
      <c r="F12" s="18"/>
      <c r="G12" s="16"/>
    </row>
    <row r="13" spans="1:7" ht="26.25" thickBot="1">
      <c r="A13" s="5" t="s">
        <v>7</v>
      </c>
      <c r="B13" s="12" t="s">
        <v>53</v>
      </c>
      <c r="C13" s="12"/>
      <c r="D13" s="12"/>
      <c r="E13" s="13">
        <f>SUM(E16+E19+E20+E30+E26)</f>
        <v>2817.2</v>
      </c>
      <c r="F13" s="13">
        <f>SUM(F16+F19+F20+F30+F26)</f>
        <v>2596.4</v>
      </c>
      <c r="G13" s="14">
        <f>SUM(F13/E13)</f>
        <v>0.9216243078233708</v>
      </c>
    </row>
    <row r="14" spans="1:7" ht="60.75" thickBot="1">
      <c r="A14" s="6" t="s">
        <v>8</v>
      </c>
      <c r="B14" s="12" t="s">
        <v>54</v>
      </c>
      <c r="C14" s="12"/>
      <c r="D14" s="12"/>
      <c r="E14" s="13">
        <f>E15</f>
        <v>483.4</v>
      </c>
      <c r="F14" s="13">
        <f>F15</f>
        <v>409.3</v>
      </c>
      <c r="G14" s="14">
        <f aca="true" t="shared" si="0" ref="G14:G96">SUM(F14/E14)</f>
        <v>0.8467107985105503</v>
      </c>
    </row>
    <row r="15" spans="1:7" ht="30.75" thickBot="1">
      <c r="A15" s="6" t="s">
        <v>9</v>
      </c>
      <c r="B15" s="12" t="s">
        <v>54</v>
      </c>
      <c r="C15" s="12">
        <v>20000</v>
      </c>
      <c r="D15" s="12"/>
      <c r="E15" s="13">
        <f>E16</f>
        <v>483.4</v>
      </c>
      <c r="F15" s="13">
        <f>F16</f>
        <v>409.3</v>
      </c>
      <c r="G15" s="14">
        <f t="shared" si="0"/>
        <v>0.8467107985105503</v>
      </c>
    </row>
    <row r="16" spans="1:7" ht="45.75" thickBot="1">
      <c r="A16" s="6" t="s">
        <v>10</v>
      </c>
      <c r="B16" s="12" t="s">
        <v>54</v>
      </c>
      <c r="C16" s="12">
        <v>20300</v>
      </c>
      <c r="D16" s="12">
        <v>500</v>
      </c>
      <c r="E16" s="13">
        <v>483.4</v>
      </c>
      <c r="F16" s="13">
        <v>409.3</v>
      </c>
      <c r="G16" s="14">
        <f t="shared" si="0"/>
        <v>0.8467107985105503</v>
      </c>
    </row>
    <row r="17" spans="1:7" ht="75.75" thickBot="1">
      <c r="A17" s="6" t="s">
        <v>11</v>
      </c>
      <c r="B17" s="12" t="s">
        <v>55</v>
      </c>
      <c r="C17" s="12"/>
      <c r="D17" s="12"/>
      <c r="E17" s="13">
        <f>E18</f>
        <v>1756.3</v>
      </c>
      <c r="F17" s="13">
        <f>F18</f>
        <v>1637.5</v>
      </c>
      <c r="G17" s="14">
        <f t="shared" si="0"/>
        <v>0.9323577976427717</v>
      </c>
    </row>
    <row r="18" spans="1:7" ht="45.75" thickBot="1">
      <c r="A18" s="6" t="s">
        <v>12</v>
      </c>
      <c r="B18" s="12" t="s">
        <v>55</v>
      </c>
      <c r="C18" s="12">
        <v>20000</v>
      </c>
      <c r="D18" s="12"/>
      <c r="E18" s="13">
        <f>E19</f>
        <v>1756.3</v>
      </c>
      <c r="F18" s="13">
        <f>F19</f>
        <v>1637.5</v>
      </c>
      <c r="G18" s="14">
        <f t="shared" si="0"/>
        <v>0.9323577976427717</v>
      </c>
    </row>
    <row r="19" spans="1:7" ht="45.75" thickBot="1">
      <c r="A19" s="6" t="s">
        <v>10</v>
      </c>
      <c r="B19" s="12" t="s">
        <v>55</v>
      </c>
      <c r="C19" s="12">
        <v>20460</v>
      </c>
      <c r="D19" s="12">
        <v>500</v>
      </c>
      <c r="E19" s="13">
        <v>1756.3</v>
      </c>
      <c r="F19" s="13">
        <v>1637.5</v>
      </c>
      <c r="G19" s="14">
        <f t="shared" si="0"/>
        <v>0.9323577976427717</v>
      </c>
    </row>
    <row r="20" spans="1:7" ht="30.75" hidden="1" thickBot="1">
      <c r="A20" s="6" t="s">
        <v>86</v>
      </c>
      <c r="B20" s="12" t="s">
        <v>87</v>
      </c>
      <c r="C20" s="12"/>
      <c r="D20" s="12"/>
      <c r="E20" s="13">
        <f>SUM(E24+E22)</f>
        <v>0</v>
      </c>
      <c r="F20" s="13">
        <f>SUM(F24+F22)</f>
        <v>0</v>
      </c>
      <c r="G20" s="14"/>
    </row>
    <row r="21" spans="1:7" ht="45.75" hidden="1" thickBot="1">
      <c r="A21" s="6" t="s">
        <v>90</v>
      </c>
      <c r="B21" s="12" t="s">
        <v>87</v>
      </c>
      <c r="C21" s="12" t="s">
        <v>89</v>
      </c>
      <c r="D21" s="12"/>
      <c r="E21" s="13"/>
      <c r="F21" s="13"/>
      <c r="G21" s="14"/>
    </row>
    <row r="22" spans="1:7" ht="45.75" hidden="1" thickBot="1">
      <c r="A22" s="6" t="s">
        <v>10</v>
      </c>
      <c r="B22" s="12" t="s">
        <v>87</v>
      </c>
      <c r="C22" s="12" t="s">
        <v>89</v>
      </c>
      <c r="D22" s="12" t="s">
        <v>69</v>
      </c>
      <c r="E22" s="13"/>
      <c r="F22" s="13"/>
      <c r="G22" s="14"/>
    </row>
    <row r="23" spans="1:7" ht="45.75" hidden="1" thickBot="1">
      <c r="A23" s="6" t="s">
        <v>90</v>
      </c>
      <c r="B23" s="12" t="s">
        <v>87</v>
      </c>
      <c r="C23" s="12" t="s">
        <v>88</v>
      </c>
      <c r="D23" s="12"/>
      <c r="E23" s="13"/>
      <c r="F23" s="13"/>
      <c r="G23" s="14"/>
    </row>
    <row r="24" spans="1:7" ht="45.75" hidden="1" thickBot="1">
      <c r="A24" s="6" t="s">
        <v>10</v>
      </c>
      <c r="B24" s="12" t="s">
        <v>91</v>
      </c>
      <c r="C24" s="12" t="s">
        <v>88</v>
      </c>
      <c r="D24" s="12" t="s">
        <v>69</v>
      </c>
      <c r="E24" s="13"/>
      <c r="F24" s="13"/>
      <c r="G24" s="14"/>
    </row>
    <row r="25" spans="1:7" ht="15.75" hidden="1" thickBot="1">
      <c r="A25" s="6"/>
      <c r="B25" s="12"/>
      <c r="C25" s="12"/>
      <c r="D25" s="12"/>
      <c r="E25" s="13"/>
      <c r="F25" s="13"/>
      <c r="G25" s="14"/>
    </row>
    <row r="26" spans="1:7" ht="15.75" thickBot="1">
      <c r="A26" s="6" t="s">
        <v>13</v>
      </c>
      <c r="B26" s="12" t="s">
        <v>100</v>
      </c>
      <c r="C26" s="12"/>
      <c r="D26" s="12"/>
      <c r="E26" s="13">
        <f>E27</f>
        <v>10</v>
      </c>
      <c r="F26" s="13">
        <f>F27</f>
        <v>2</v>
      </c>
      <c r="G26" s="14"/>
    </row>
    <row r="27" spans="1:7" ht="15.75" thickBot="1">
      <c r="A27" s="6" t="s">
        <v>14</v>
      </c>
      <c r="B27" s="12" t="s">
        <v>100</v>
      </c>
      <c r="C27" s="12" t="s">
        <v>56</v>
      </c>
      <c r="D27" s="12" t="s">
        <v>57</v>
      </c>
      <c r="E27" s="13">
        <v>10</v>
      </c>
      <c r="F27" s="13">
        <v>2</v>
      </c>
      <c r="G27" s="14"/>
    </row>
    <row r="28" spans="1:7" ht="45.75" thickBot="1">
      <c r="A28" s="6" t="s">
        <v>15</v>
      </c>
      <c r="B28" s="12" t="s">
        <v>96</v>
      </c>
      <c r="C28" s="12"/>
      <c r="D28" s="12"/>
      <c r="E28" s="13">
        <f>E29</f>
        <v>567.5</v>
      </c>
      <c r="F28" s="13">
        <f>F29</f>
        <v>547.6</v>
      </c>
      <c r="G28" s="14">
        <f t="shared" si="0"/>
        <v>0.9649339207048458</v>
      </c>
    </row>
    <row r="29" spans="1:7" ht="45.75" thickBot="1">
      <c r="A29" s="6" t="s">
        <v>16</v>
      </c>
      <c r="B29" s="12" t="s">
        <v>96</v>
      </c>
      <c r="C29" s="12">
        <v>29900</v>
      </c>
      <c r="D29" s="12"/>
      <c r="E29" s="13">
        <f>E30</f>
        <v>567.5</v>
      </c>
      <c r="F29" s="13">
        <f>F30</f>
        <v>547.6</v>
      </c>
      <c r="G29" s="14">
        <f t="shared" si="0"/>
        <v>0.9649339207048458</v>
      </c>
    </row>
    <row r="30" spans="1:7" ht="30.75" thickBot="1">
      <c r="A30" s="6" t="s">
        <v>17</v>
      </c>
      <c r="B30" s="12" t="s">
        <v>96</v>
      </c>
      <c r="C30" s="12">
        <v>29900</v>
      </c>
      <c r="D30" s="12" t="s">
        <v>58</v>
      </c>
      <c r="E30" s="13">
        <v>567.5</v>
      </c>
      <c r="F30" s="13">
        <v>547.6</v>
      </c>
      <c r="G30" s="14">
        <f t="shared" si="0"/>
        <v>0.9649339207048458</v>
      </c>
    </row>
    <row r="31" spans="1:7" ht="15" thickBot="1">
      <c r="A31" s="7" t="s">
        <v>18</v>
      </c>
      <c r="B31" s="12" t="s">
        <v>59</v>
      </c>
      <c r="C31" s="12"/>
      <c r="D31" s="12"/>
      <c r="E31" s="13">
        <f aca="true" t="shared" si="1" ref="E31:F33">E32</f>
        <v>65.7</v>
      </c>
      <c r="F31" s="13">
        <f t="shared" si="1"/>
        <v>65.7</v>
      </c>
      <c r="G31" s="14">
        <f t="shared" si="0"/>
        <v>1</v>
      </c>
    </row>
    <row r="32" spans="1:7" ht="48" thickBot="1">
      <c r="A32" s="8" t="s">
        <v>19</v>
      </c>
      <c r="B32" s="12" t="s">
        <v>60</v>
      </c>
      <c r="C32" s="12"/>
      <c r="D32" s="12"/>
      <c r="E32" s="13">
        <f t="shared" si="1"/>
        <v>65.7</v>
      </c>
      <c r="F32" s="13">
        <f t="shared" si="1"/>
        <v>65.7</v>
      </c>
      <c r="G32" s="14">
        <f t="shared" si="0"/>
        <v>1</v>
      </c>
    </row>
    <row r="33" spans="1:7" ht="45.75" thickBot="1">
      <c r="A33" s="6" t="s">
        <v>12</v>
      </c>
      <c r="B33" s="12" t="s">
        <v>60</v>
      </c>
      <c r="C33" s="12" t="s">
        <v>61</v>
      </c>
      <c r="D33" s="12"/>
      <c r="E33" s="13">
        <f t="shared" si="1"/>
        <v>65.7</v>
      </c>
      <c r="F33" s="13">
        <f t="shared" si="1"/>
        <v>65.7</v>
      </c>
      <c r="G33" s="14">
        <f t="shared" si="0"/>
        <v>1</v>
      </c>
    </row>
    <row r="34" spans="1:7" ht="45.75" thickBot="1">
      <c r="A34" s="6" t="s">
        <v>10</v>
      </c>
      <c r="B34" s="12" t="s">
        <v>60</v>
      </c>
      <c r="C34" s="12" t="s">
        <v>62</v>
      </c>
      <c r="D34" s="12">
        <v>500</v>
      </c>
      <c r="E34" s="13">
        <v>65.7</v>
      </c>
      <c r="F34" s="13">
        <v>65.7</v>
      </c>
      <c r="G34" s="14">
        <f t="shared" si="0"/>
        <v>1</v>
      </c>
    </row>
    <row r="35" spans="1:7" ht="57.75" thickBot="1">
      <c r="A35" s="7" t="s">
        <v>20</v>
      </c>
      <c r="B35" s="12" t="s">
        <v>63</v>
      </c>
      <c r="C35" s="12"/>
      <c r="D35" s="12"/>
      <c r="E35" s="13">
        <f>E36+E39</f>
        <v>148.5</v>
      </c>
      <c r="F35" s="13">
        <f>F36+F39</f>
        <v>124</v>
      </c>
      <c r="G35" s="14">
        <f t="shared" si="0"/>
        <v>0.835016835016835</v>
      </c>
    </row>
    <row r="36" spans="1:7" ht="72" thickBot="1">
      <c r="A36" s="7" t="s">
        <v>21</v>
      </c>
      <c r="B36" s="12" t="s">
        <v>64</v>
      </c>
      <c r="C36" s="12"/>
      <c r="D36" s="12"/>
      <c r="E36" s="13">
        <f>E37</f>
        <v>20</v>
      </c>
      <c r="F36" s="13">
        <f>F37</f>
        <v>0</v>
      </c>
      <c r="G36" s="14">
        <f t="shared" si="0"/>
        <v>0</v>
      </c>
    </row>
    <row r="37" spans="1:7" ht="75.75" thickBot="1">
      <c r="A37" s="6" t="s">
        <v>22</v>
      </c>
      <c r="B37" s="12" t="s">
        <v>64</v>
      </c>
      <c r="C37" s="12">
        <v>2180000</v>
      </c>
      <c r="D37" s="12"/>
      <c r="E37" s="13">
        <f>E38</f>
        <v>20</v>
      </c>
      <c r="F37" s="13">
        <f>F38</f>
        <v>0</v>
      </c>
      <c r="G37" s="14"/>
    </row>
    <row r="38" spans="1:7" ht="75.75" thickBot="1">
      <c r="A38" s="6" t="s">
        <v>23</v>
      </c>
      <c r="B38" s="12" t="s">
        <v>64</v>
      </c>
      <c r="C38" s="12">
        <v>2180100</v>
      </c>
      <c r="D38" s="12" t="s">
        <v>65</v>
      </c>
      <c r="E38" s="13">
        <v>20</v>
      </c>
      <c r="F38" s="13">
        <v>0</v>
      </c>
      <c r="G38" s="14"/>
    </row>
    <row r="39" spans="1:7" ht="29.25" thickBot="1">
      <c r="A39" s="7" t="s">
        <v>24</v>
      </c>
      <c r="B39" s="12" t="s">
        <v>66</v>
      </c>
      <c r="C39" s="12"/>
      <c r="D39" s="12"/>
      <c r="E39" s="13">
        <f>E40+E43</f>
        <v>128.5</v>
      </c>
      <c r="F39" s="13">
        <f>F40+F43</f>
        <v>124</v>
      </c>
      <c r="G39" s="14">
        <f t="shared" si="0"/>
        <v>0.9649805447470817</v>
      </c>
    </row>
    <row r="40" spans="1:7" ht="90.75" thickBot="1">
      <c r="A40" s="6" t="s">
        <v>25</v>
      </c>
      <c r="B40" s="12" t="s">
        <v>66</v>
      </c>
      <c r="C40" s="12">
        <v>2470000</v>
      </c>
      <c r="D40" s="12"/>
      <c r="E40" s="13">
        <f>E41</f>
        <v>14.6</v>
      </c>
      <c r="F40" s="13">
        <f>F41</f>
        <v>10.1</v>
      </c>
      <c r="G40" s="14">
        <f t="shared" si="0"/>
        <v>0.6917808219178082</v>
      </c>
    </row>
    <row r="41" spans="1:7" ht="30.75" thickBot="1">
      <c r="A41" s="6" t="s">
        <v>17</v>
      </c>
      <c r="B41" s="12" t="s">
        <v>66</v>
      </c>
      <c r="C41" s="12">
        <v>2479900</v>
      </c>
      <c r="D41" s="12" t="s">
        <v>58</v>
      </c>
      <c r="E41" s="13">
        <v>14.6</v>
      </c>
      <c r="F41" s="13">
        <v>10.1</v>
      </c>
      <c r="G41" s="14">
        <f t="shared" si="0"/>
        <v>0.6917808219178082</v>
      </c>
    </row>
    <row r="42" spans="1:7" ht="60.75" thickBot="1">
      <c r="A42" s="6" t="s">
        <v>26</v>
      </c>
      <c r="B42" s="12" t="s">
        <v>66</v>
      </c>
      <c r="C42" s="12"/>
      <c r="D42" s="12"/>
      <c r="E42" s="13">
        <f>E43</f>
        <v>113.9</v>
      </c>
      <c r="F42" s="13">
        <f>F43</f>
        <v>113.9</v>
      </c>
      <c r="G42" s="14">
        <f t="shared" si="0"/>
        <v>1</v>
      </c>
    </row>
    <row r="43" spans="1:7" ht="30.75" thickBot="1">
      <c r="A43" s="6" t="s">
        <v>27</v>
      </c>
      <c r="B43" s="12" t="s">
        <v>66</v>
      </c>
      <c r="C43" s="12">
        <v>5224802</v>
      </c>
      <c r="D43" s="12">
        <v>500</v>
      </c>
      <c r="E43" s="13">
        <v>113.9</v>
      </c>
      <c r="F43" s="13">
        <v>113.9</v>
      </c>
      <c r="G43" s="14">
        <f t="shared" si="0"/>
        <v>1</v>
      </c>
    </row>
    <row r="44" spans="1:7" ht="0" customHeight="1" hidden="1" thickBot="1">
      <c r="A44" s="7" t="s">
        <v>28</v>
      </c>
      <c r="B44" s="12">
        <v>400</v>
      </c>
      <c r="C44" s="12"/>
      <c r="D44" s="12"/>
      <c r="E44" s="13"/>
      <c r="F44" s="13"/>
      <c r="G44" s="14" t="e">
        <f t="shared" si="0"/>
        <v>#DIV/0!</v>
      </c>
    </row>
    <row r="45" spans="1:7" ht="15" thickBot="1">
      <c r="A45" s="7" t="s">
        <v>101</v>
      </c>
      <c r="B45" s="12" t="s">
        <v>92</v>
      </c>
      <c r="C45" s="12"/>
      <c r="D45" s="12"/>
      <c r="E45" s="13">
        <f>E46+E49</f>
        <v>299.5</v>
      </c>
      <c r="F45" s="13">
        <f>F46+F49</f>
        <v>281.5</v>
      </c>
      <c r="G45" s="14">
        <f t="shared" si="0"/>
        <v>0.9398998330550918</v>
      </c>
    </row>
    <row r="46" spans="1:7" ht="37.5" customHeight="1" thickBot="1">
      <c r="A46" s="6" t="s">
        <v>102</v>
      </c>
      <c r="B46" s="12" t="s">
        <v>103</v>
      </c>
      <c r="C46" s="12"/>
      <c r="D46" s="12"/>
      <c r="E46" s="13">
        <f>E47</f>
        <v>279.5</v>
      </c>
      <c r="F46" s="13">
        <f>F47</f>
        <v>279.5</v>
      </c>
      <c r="G46" s="14">
        <f t="shared" si="0"/>
        <v>1</v>
      </c>
    </row>
    <row r="47" spans="1:7" ht="60.75" thickBot="1">
      <c r="A47" s="6" t="s">
        <v>104</v>
      </c>
      <c r="B47" s="12" t="s">
        <v>103</v>
      </c>
      <c r="C47" s="12" t="s">
        <v>105</v>
      </c>
      <c r="D47" s="12"/>
      <c r="E47" s="13">
        <f>SUM(E48)</f>
        <v>279.5</v>
      </c>
      <c r="F47" s="13">
        <f>SUM(F48)</f>
        <v>279.5</v>
      </c>
      <c r="G47" s="14">
        <f t="shared" si="0"/>
        <v>1</v>
      </c>
    </row>
    <row r="48" spans="1:7" ht="45.75" thickBot="1">
      <c r="A48" s="6" t="s">
        <v>10</v>
      </c>
      <c r="B48" s="12" t="s">
        <v>103</v>
      </c>
      <c r="C48" s="12" t="s">
        <v>105</v>
      </c>
      <c r="D48" s="12" t="s">
        <v>69</v>
      </c>
      <c r="E48" s="13">
        <v>279.5</v>
      </c>
      <c r="F48" s="13">
        <v>279.5</v>
      </c>
      <c r="G48" s="14">
        <f t="shared" si="0"/>
        <v>1</v>
      </c>
    </row>
    <row r="49" spans="1:7" ht="30.75" thickBot="1">
      <c r="A49" s="6" t="s">
        <v>114</v>
      </c>
      <c r="B49" s="12" t="s">
        <v>115</v>
      </c>
      <c r="C49" s="12"/>
      <c r="D49" s="12"/>
      <c r="E49" s="13">
        <f>SUM(E50)</f>
        <v>20</v>
      </c>
      <c r="F49" s="13">
        <f>SUM(F50)</f>
        <v>2</v>
      </c>
      <c r="G49" s="14">
        <f t="shared" si="0"/>
        <v>0.1</v>
      </c>
    </row>
    <row r="50" spans="1:7" ht="45.75" thickBot="1">
      <c r="A50" s="6" t="s">
        <v>116</v>
      </c>
      <c r="B50" s="12" t="s">
        <v>115</v>
      </c>
      <c r="C50" s="12" t="s">
        <v>117</v>
      </c>
      <c r="D50" s="12"/>
      <c r="E50" s="13">
        <f>SUM(E51+E52)</f>
        <v>20</v>
      </c>
      <c r="F50" s="13">
        <f>SUM(F51+F52)</f>
        <v>2</v>
      </c>
      <c r="G50" s="14">
        <f t="shared" si="0"/>
        <v>0.1</v>
      </c>
    </row>
    <row r="51" spans="1:7" ht="45.75" thickBot="1">
      <c r="A51" s="6" t="s">
        <v>10</v>
      </c>
      <c r="B51" s="12" t="s">
        <v>115</v>
      </c>
      <c r="C51" s="12" t="s">
        <v>93</v>
      </c>
      <c r="D51" s="12" t="s">
        <v>69</v>
      </c>
      <c r="E51" s="13">
        <v>18</v>
      </c>
      <c r="F51" s="13">
        <v>0</v>
      </c>
      <c r="G51" s="14">
        <f t="shared" si="0"/>
        <v>0</v>
      </c>
    </row>
    <row r="52" spans="1:7" ht="60.75" thickBot="1">
      <c r="A52" s="6" t="s">
        <v>118</v>
      </c>
      <c r="B52" s="12" t="s">
        <v>115</v>
      </c>
      <c r="C52" s="12" t="s">
        <v>77</v>
      </c>
      <c r="D52" s="12" t="s">
        <v>78</v>
      </c>
      <c r="E52" s="13">
        <v>2</v>
      </c>
      <c r="F52" s="13">
        <v>2</v>
      </c>
      <c r="G52" s="14">
        <f t="shared" si="0"/>
        <v>1</v>
      </c>
    </row>
    <row r="53" spans="1:7" ht="15.75" thickBot="1">
      <c r="A53" s="6"/>
      <c r="B53" s="12"/>
      <c r="C53" s="12"/>
      <c r="D53" s="12"/>
      <c r="E53" s="13"/>
      <c r="F53" s="13"/>
      <c r="G53" s="14"/>
    </row>
    <row r="54" spans="1:7" ht="43.5" thickBot="1">
      <c r="A54" s="7" t="s">
        <v>29</v>
      </c>
      <c r="B54" s="12" t="s">
        <v>67</v>
      </c>
      <c r="C54" s="12"/>
      <c r="D54" s="12"/>
      <c r="E54" s="13">
        <f>E55+E64+E75</f>
        <v>2496.7</v>
      </c>
      <c r="F54" s="13">
        <f>F55+F64+F75</f>
        <v>2388.7</v>
      </c>
      <c r="G54" s="14">
        <f t="shared" si="0"/>
        <v>0.95674290062883</v>
      </c>
    </row>
    <row r="55" spans="1:7" ht="15" thickBot="1">
      <c r="A55" s="7" t="s">
        <v>30</v>
      </c>
      <c r="B55" s="12" t="s">
        <v>68</v>
      </c>
      <c r="C55" s="12"/>
      <c r="D55" s="12"/>
      <c r="E55" s="13">
        <f>E56+E58+E61+E63</f>
        <v>74.5</v>
      </c>
      <c r="F55" s="13">
        <f>F56+F58+F61+F63</f>
        <v>26.6</v>
      </c>
      <c r="G55" s="14">
        <f t="shared" si="0"/>
        <v>0.35704697986577183</v>
      </c>
    </row>
    <row r="56" spans="1:7" ht="30.75" hidden="1" thickBot="1">
      <c r="A56" s="6" t="s">
        <v>31</v>
      </c>
      <c r="B56" s="12" t="s">
        <v>68</v>
      </c>
      <c r="C56" s="12" t="s">
        <v>80</v>
      </c>
      <c r="D56" s="12"/>
      <c r="E56" s="13">
        <f>E57</f>
        <v>0</v>
      </c>
      <c r="F56" s="13">
        <f>F57</f>
        <v>0</v>
      </c>
      <c r="G56" s="14"/>
    </row>
    <row r="57" spans="1:7" ht="120.75" hidden="1" thickBot="1">
      <c r="A57" s="6" t="s">
        <v>82</v>
      </c>
      <c r="B57" s="12" t="s">
        <v>68</v>
      </c>
      <c r="C57" s="12" t="s">
        <v>80</v>
      </c>
      <c r="D57" s="12" t="s">
        <v>81</v>
      </c>
      <c r="E57" s="13"/>
      <c r="F57" s="13"/>
      <c r="G57" s="14"/>
    </row>
    <row r="58" spans="1:7" ht="105.75" hidden="1" thickBot="1">
      <c r="A58" s="6" t="s">
        <v>84</v>
      </c>
      <c r="B58" s="12" t="s">
        <v>68</v>
      </c>
      <c r="C58" s="12" t="s">
        <v>83</v>
      </c>
      <c r="D58" s="12" t="s">
        <v>81</v>
      </c>
      <c r="E58" s="13"/>
      <c r="F58" s="13"/>
      <c r="G58" s="14"/>
    </row>
    <row r="59" spans="1:7" ht="15.75" hidden="1" thickBot="1">
      <c r="A59" s="6"/>
      <c r="B59" s="12"/>
      <c r="C59" s="12"/>
      <c r="D59" s="12"/>
      <c r="E59" s="13"/>
      <c r="F59" s="13"/>
      <c r="G59" s="14" t="e">
        <f t="shared" si="0"/>
        <v>#DIV/0!</v>
      </c>
    </row>
    <row r="60" spans="1:7" ht="30.75" thickBot="1">
      <c r="A60" s="6" t="s">
        <v>31</v>
      </c>
      <c r="B60" s="12" t="s">
        <v>68</v>
      </c>
      <c r="C60" s="12" t="s">
        <v>97</v>
      </c>
      <c r="D60" s="12"/>
      <c r="E60" s="13">
        <f>E61</f>
        <v>74.5</v>
      </c>
      <c r="F60" s="13">
        <f>F61</f>
        <v>26.6</v>
      </c>
      <c r="G60" s="14">
        <f t="shared" si="0"/>
        <v>0.35704697986577183</v>
      </c>
    </row>
    <row r="61" spans="1:7" ht="45.75" thickBot="1">
      <c r="A61" s="6" t="s">
        <v>10</v>
      </c>
      <c r="B61" s="12" t="s">
        <v>68</v>
      </c>
      <c r="C61" s="12" t="s">
        <v>97</v>
      </c>
      <c r="D61" s="12" t="s">
        <v>69</v>
      </c>
      <c r="E61" s="13">
        <v>74.5</v>
      </c>
      <c r="F61" s="13">
        <v>26.6</v>
      </c>
      <c r="G61" s="14">
        <f t="shared" si="0"/>
        <v>0.35704697986577183</v>
      </c>
    </row>
    <row r="62" spans="1:7" ht="75.75" hidden="1" thickBot="1">
      <c r="A62" s="6" t="s">
        <v>94</v>
      </c>
      <c r="B62" s="12" t="s">
        <v>68</v>
      </c>
      <c r="C62" s="12" t="s">
        <v>95</v>
      </c>
      <c r="D62" s="12"/>
      <c r="E62" s="13"/>
      <c r="F62" s="13"/>
      <c r="G62" s="14"/>
    </row>
    <row r="63" spans="1:7" ht="45.75" hidden="1" thickBot="1">
      <c r="A63" s="6" t="s">
        <v>10</v>
      </c>
      <c r="B63" s="12" t="s">
        <v>68</v>
      </c>
      <c r="C63" s="12" t="s">
        <v>95</v>
      </c>
      <c r="D63" s="12" t="s">
        <v>69</v>
      </c>
      <c r="E63" s="13"/>
      <c r="F63" s="13"/>
      <c r="G63" s="14"/>
    </row>
    <row r="64" spans="1:7" ht="15.75" thickBot="1">
      <c r="A64" s="6" t="s">
        <v>70</v>
      </c>
      <c r="B64" s="12" t="s">
        <v>71</v>
      </c>
      <c r="C64" s="12">
        <v>6000000</v>
      </c>
      <c r="D64" s="12"/>
      <c r="E64" s="13">
        <f>E66+E68+E70</f>
        <v>615.3</v>
      </c>
      <c r="F64" s="13">
        <f>F66+F68+F70</f>
        <v>615.3</v>
      </c>
      <c r="G64" s="14">
        <f t="shared" si="0"/>
        <v>1</v>
      </c>
    </row>
    <row r="65" spans="1:7" ht="15.75" thickBot="1">
      <c r="A65" s="6" t="s">
        <v>32</v>
      </c>
      <c r="B65" s="12" t="s">
        <v>71</v>
      </c>
      <c r="C65" s="12">
        <v>6000100</v>
      </c>
      <c r="D65" s="12"/>
      <c r="E65" s="13">
        <f>E66</f>
        <v>615.3</v>
      </c>
      <c r="F65" s="13">
        <f>F66</f>
        <v>615.3</v>
      </c>
      <c r="G65" s="14">
        <f t="shared" si="0"/>
        <v>1</v>
      </c>
    </row>
    <row r="66" spans="1:7" ht="45.75" thickBot="1">
      <c r="A66" s="6" t="s">
        <v>10</v>
      </c>
      <c r="B66" s="12" t="s">
        <v>71</v>
      </c>
      <c r="C66" s="12">
        <v>6000100</v>
      </c>
      <c r="D66" s="12">
        <v>500</v>
      </c>
      <c r="E66" s="13">
        <v>615.3</v>
      </c>
      <c r="F66" s="13">
        <v>615.3</v>
      </c>
      <c r="G66" s="14">
        <f t="shared" si="0"/>
        <v>1</v>
      </c>
    </row>
    <row r="67" spans="1:7" ht="90.75" hidden="1" thickBot="1">
      <c r="A67" s="6" t="s">
        <v>33</v>
      </c>
      <c r="B67" s="12" t="s">
        <v>71</v>
      </c>
      <c r="C67" s="12">
        <v>6000200</v>
      </c>
      <c r="D67" s="12"/>
      <c r="E67" s="13">
        <f>SUM(E68)</f>
        <v>0</v>
      </c>
      <c r="F67" s="13">
        <f>SUM(F68)</f>
        <v>0</v>
      </c>
      <c r="G67" s="14"/>
    </row>
    <row r="68" spans="1:7" ht="45.75" hidden="1" thickBot="1">
      <c r="A68" s="6" t="s">
        <v>10</v>
      </c>
      <c r="B68" s="12" t="s">
        <v>71</v>
      </c>
      <c r="C68" s="12">
        <v>6000200</v>
      </c>
      <c r="D68" s="12">
        <v>500</v>
      </c>
      <c r="E68" s="13">
        <v>0</v>
      </c>
      <c r="F68" s="13">
        <v>0</v>
      </c>
      <c r="G68" s="14"/>
    </row>
    <row r="69" spans="1:7" ht="30.75" hidden="1" thickBot="1">
      <c r="A69" s="6" t="s">
        <v>34</v>
      </c>
      <c r="B69" s="12" t="s">
        <v>71</v>
      </c>
      <c r="C69" s="12" t="s">
        <v>106</v>
      </c>
      <c r="D69" s="12"/>
      <c r="E69" s="13"/>
      <c r="F69" s="13"/>
      <c r="G69" s="14"/>
    </row>
    <row r="70" spans="1:7" ht="45.75" hidden="1" thickBot="1">
      <c r="A70" s="6" t="s">
        <v>10</v>
      </c>
      <c r="B70" s="12" t="s">
        <v>71</v>
      </c>
      <c r="C70" s="12" t="s">
        <v>106</v>
      </c>
      <c r="D70" s="12">
        <v>500</v>
      </c>
      <c r="E70" s="13">
        <v>0</v>
      </c>
      <c r="F70" s="13">
        <v>0</v>
      </c>
      <c r="G70" s="14"/>
    </row>
    <row r="71" spans="1:7" ht="45.75" hidden="1" thickBot="1">
      <c r="A71" s="6" t="s">
        <v>72</v>
      </c>
      <c r="B71" s="12" t="s">
        <v>71</v>
      </c>
      <c r="C71" s="12" t="s">
        <v>73</v>
      </c>
      <c r="D71" s="12">
        <v>500</v>
      </c>
      <c r="E71" s="13"/>
      <c r="F71" s="13"/>
      <c r="G71" s="14"/>
    </row>
    <row r="72" spans="1:7" ht="0" customHeight="1" hidden="1" thickBot="1">
      <c r="A72" s="6"/>
      <c r="B72" s="12"/>
      <c r="C72" s="12"/>
      <c r="D72" s="12"/>
      <c r="E72" s="13"/>
      <c r="F72" s="13"/>
      <c r="G72" s="14"/>
    </row>
    <row r="73" spans="1:7" ht="15.75" hidden="1" thickBot="1">
      <c r="A73" s="6"/>
      <c r="B73" s="12"/>
      <c r="C73" s="12"/>
      <c r="D73" s="12"/>
      <c r="E73" s="13"/>
      <c r="F73" s="13"/>
      <c r="G73" s="14"/>
    </row>
    <row r="74" spans="1:7" ht="15.75" hidden="1" thickBot="1">
      <c r="A74" s="6"/>
      <c r="B74" s="12"/>
      <c r="C74" s="12"/>
      <c r="D74" s="12"/>
      <c r="E74" s="13"/>
      <c r="F74" s="13"/>
      <c r="G74" s="14"/>
    </row>
    <row r="75" spans="1:7" ht="43.5" thickBot="1">
      <c r="A75" s="7" t="s">
        <v>35</v>
      </c>
      <c r="B75" s="12" t="s">
        <v>74</v>
      </c>
      <c r="C75" s="12"/>
      <c r="D75" s="12"/>
      <c r="E75" s="13">
        <f>E76+E80+E79</f>
        <v>1806.9</v>
      </c>
      <c r="F75" s="13">
        <f>F76+F80+F79</f>
        <v>1746.8</v>
      </c>
      <c r="G75" s="14">
        <f>SUM(F75/E75)</f>
        <v>0.9667386130942498</v>
      </c>
    </row>
    <row r="76" spans="1:7" ht="90.75" thickBot="1">
      <c r="A76" s="6" t="s">
        <v>36</v>
      </c>
      <c r="B76" s="12" t="s">
        <v>74</v>
      </c>
      <c r="C76" s="12" t="s">
        <v>75</v>
      </c>
      <c r="D76" s="12"/>
      <c r="E76" s="13">
        <f>E77</f>
        <v>306.9</v>
      </c>
      <c r="F76" s="13">
        <f>F77</f>
        <v>246.8</v>
      </c>
      <c r="G76" s="14">
        <f t="shared" si="0"/>
        <v>0.8041707396546107</v>
      </c>
    </row>
    <row r="77" spans="1:7" ht="30.75" thickBot="1">
      <c r="A77" s="6" t="s">
        <v>17</v>
      </c>
      <c r="B77" s="12" t="s">
        <v>74</v>
      </c>
      <c r="C77" s="12" t="s">
        <v>75</v>
      </c>
      <c r="D77" s="12" t="s">
        <v>58</v>
      </c>
      <c r="E77" s="13">
        <v>306.9</v>
      </c>
      <c r="F77" s="13">
        <v>246.8</v>
      </c>
      <c r="G77" s="14">
        <f t="shared" si="0"/>
        <v>0.8041707396546107</v>
      </c>
    </row>
    <row r="78" spans="1:7" ht="105.75" thickBot="1">
      <c r="A78" s="6" t="s">
        <v>119</v>
      </c>
      <c r="B78" s="12" t="s">
        <v>74</v>
      </c>
      <c r="C78" s="12" t="s">
        <v>120</v>
      </c>
      <c r="D78" s="12"/>
      <c r="E78" s="13">
        <f>SUM(E79)</f>
        <v>1500</v>
      </c>
      <c r="F78" s="13">
        <f>SUM(F79)</f>
        <v>1500</v>
      </c>
      <c r="G78" s="14">
        <f t="shared" si="0"/>
        <v>1</v>
      </c>
    </row>
    <row r="79" spans="1:7" ht="45.75" thickBot="1">
      <c r="A79" s="6" t="s">
        <v>47</v>
      </c>
      <c r="B79" s="12" t="s">
        <v>74</v>
      </c>
      <c r="C79" s="12" t="s">
        <v>120</v>
      </c>
      <c r="D79" s="12" t="s">
        <v>69</v>
      </c>
      <c r="E79" s="13">
        <v>1500</v>
      </c>
      <c r="F79" s="13">
        <v>1500</v>
      </c>
      <c r="G79" s="14">
        <f t="shared" si="0"/>
        <v>1</v>
      </c>
    </row>
    <row r="80" spans="1:7" ht="30.75" hidden="1" thickBot="1">
      <c r="A80" s="6" t="s">
        <v>17</v>
      </c>
      <c r="B80" s="12" t="s">
        <v>74</v>
      </c>
      <c r="C80" s="12" t="s">
        <v>85</v>
      </c>
      <c r="D80" s="12" t="s">
        <v>58</v>
      </c>
      <c r="E80" s="13"/>
      <c r="F80" s="13"/>
      <c r="G80" s="14"/>
    </row>
    <row r="81" spans="1:7" ht="57.75" thickBot="1">
      <c r="A81" s="7" t="s">
        <v>37</v>
      </c>
      <c r="B81" s="12" t="s">
        <v>79</v>
      </c>
      <c r="C81" s="12"/>
      <c r="D81" s="12"/>
      <c r="E81" s="13">
        <f>E83+E88</f>
        <v>1932.3000000000002</v>
      </c>
      <c r="F81" s="13">
        <f>F83+F88</f>
        <v>1618.7000000000003</v>
      </c>
      <c r="G81" s="14">
        <f t="shared" si="0"/>
        <v>0.8377063602960203</v>
      </c>
    </row>
    <row r="82" spans="1:7" ht="15" thickBot="1">
      <c r="A82" s="7" t="s">
        <v>38</v>
      </c>
      <c r="B82" s="12" t="s">
        <v>76</v>
      </c>
      <c r="C82" s="12"/>
      <c r="D82" s="12"/>
      <c r="E82" s="13">
        <f>E83+E88</f>
        <v>1932.3000000000002</v>
      </c>
      <c r="F82" s="13">
        <f>F83+F88</f>
        <v>1618.7000000000003</v>
      </c>
      <c r="G82" s="14">
        <f t="shared" si="0"/>
        <v>0.8377063602960203</v>
      </c>
    </row>
    <row r="83" spans="1:7" ht="45.75" thickBot="1">
      <c r="A83" s="6" t="s">
        <v>39</v>
      </c>
      <c r="B83" s="12" t="s">
        <v>76</v>
      </c>
      <c r="C83" s="12">
        <v>4400000</v>
      </c>
      <c r="D83" s="12"/>
      <c r="E83" s="13">
        <f>SUM(E85+E86+E87)</f>
        <v>1462.9</v>
      </c>
      <c r="F83" s="13">
        <f>SUM(F85+F86+F87)</f>
        <v>1149.3000000000002</v>
      </c>
      <c r="G83" s="14">
        <f t="shared" si="0"/>
        <v>0.7856312803335841</v>
      </c>
    </row>
    <row r="84" spans="1:7" ht="45.75" thickBot="1">
      <c r="A84" s="6" t="s">
        <v>40</v>
      </c>
      <c r="B84" s="12" t="s">
        <v>76</v>
      </c>
      <c r="C84" s="12">
        <v>4409900</v>
      </c>
      <c r="D84" s="12"/>
      <c r="E84" s="13">
        <f>E85</f>
        <v>572.6</v>
      </c>
      <c r="F84" s="13">
        <f>F85</f>
        <v>259</v>
      </c>
      <c r="G84" s="14">
        <f t="shared" si="0"/>
        <v>0.45232273838630804</v>
      </c>
    </row>
    <row r="85" spans="1:7" ht="30.75" thickBot="1">
      <c r="A85" s="6" t="s">
        <v>17</v>
      </c>
      <c r="B85" s="12" t="s">
        <v>76</v>
      </c>
      <c r="C85" s="12">
        <v>4409900</v>
      </c>
      <c r="D85" s="12" t="s">
        <v>58</v>
      </c>
      <c r="E85" s="13">
        <v>572.6</v>
      </c>
      <c r="F85" s="13">
        <v>259</v>
      </c>
      <c r="G85" s="14">
        <f t="shared" si="0"/>
        <v>0.45232273838630804</v>
      </c>
    </row>
    <row r="86" spans="1:7" ht="15.75" thickBot="1">
      <c r="A86" s="6" t="s">
        <v>107</v>
      </c>
      <c r="B86" s="12" t="s">
        <v>76</v>
      </c>
      <c r="C86" s="12" t="s">
        <v>108</v>
      </c>
      <c r="D86" s="12" t="s">
        <v>78</v>
      </c>
      <c r="E86" s="13">
        <v>109.6</v>
      </c>
      <c r="F86" s="13">
        <v>109.6</v>
      </c>
      <c r="G86" s="14">
        <f t="shared" si="0"/>
        <v>1</v>
      </c>
    </row>
    <row r="87" spans="1:7" ht="30.75" thickBot="1">
      <c r="A87" s="6" t="s">
        <v>109</v>
      </c>
      <c r="B87" s="12" t="s">
        <v>76</v>
      </c>
      <c r="C87" s="12" t="s">
        <v>110</v>
      </c>
      <c r="D87" s="12" t="s">
        <v>111</v>
      </c>
      <c r="E87" s="13">
        <v>780.7</v>
      </c>
      <c r="F87" s="13">
        <v>780.7</v>
      </c>
      <c r="G87" s="14">
        <f t="shared" si="0"/>
        <v>1</v>
      </c>
    </row>
    <row r="88" spans="1:7" ht="15.75" thickBot="1">
      <c r="A88" s="6" t="s">
        <v>41</v>
      </c>
      <c r="B88" s="12" t="s">
        <v>76</v>
      </c>
      <c r="C88" s="12">
        <v>4420000</v>
      </c>
      <c r="D88" s="12"/>
      <c r="E88" s="13">
        <f>SUM(E90+E96)</f>
        <v>469.4</v>
      </c>
      <c r="F88" s="13">
        <f>SUM(F90+F96)</f>
        <v>469.4</v>
      </c>
      <c r="G88" s="14">
        <f t="shared" si="0"/>
        <v>1</v>
      </c>
    </row>
    <row r="89" spans="1:7" ht="45.75" thickBot="1">
      <c r="A89" s="6" t="s">
        <v>42</v>
      </c>
      <c r="B89" s="12" t="s">
        <v>76</v>
      </c>
      <c r="C89" s="12">
        <v>4429900</v>
      </c>
      <c r="D89" s="12"/>
      <c r="E89" s="13">
        <f>E90</f>
        <v>469.4</v>
      </c>
      <c r="F89" s="13">
        <f>F90</f>
        <v>469.4</v>
      </c>
      <c r="G89" s="14">
        <f t="shared" si="0"/>
        <v>1</v>
      </c>
    </row>
    <row r="90" spans="1:7" ht="15.75" thickBot="1">
      <c r="A90" s="6" t="s">
        <v>107</v>
      </c>
      <c r="B90" s="12" t="s">
        <v>76</v>
      </c>
      <c r="C90" s="12">
        <v>4429900</v>
      </c>
      <c r="D90" s="12" t="s">
        <v>78</v>
      </c>
      <c r="E90" s="13">
        <v>469.4</v>
      </c>
      <c r="F90" s="13">
        <v>469.4</v>
      </c>
      <c r="G90" s="14">
        <f t="shared" si="0"/>
        <v>1</v>
      </c>
    </row>
    <row r="91" spans="1:7" ht="43.5" hidden="1" thickBot="1">
      <c r="A91" s="7" t="s">
        <v>43</v>
      </c>
      <c r="B91" s="12">
        <v>900</v>
      </c>
      <c r="C91" s="12"/>
      <c r="D91" s="12"/>
      <c r="E91" s="13"/>
      <c r="F91" s="13"/>
      <c r="G91" s="14" t="e">
        <f t="shared" si="0"/>
        <v>#DIV/0!</v>
      </c>
    </row>
    <row r="92" spans="1:7" ht="29.25" hidden="1" thickBot="1">
      <c r="A92" s="7" t="s">
        <v>44</v>
      </c>
      <c r="B92" s="12">
        <v>908</v>
      </c>
      <c r="C92" s="12"/>
      <c r="D92" s="12"/>
      <c r="E92" s="13"/>
      <c r="F92" s="13"/>
      <c r="G92" s="14" t="e">
        <f t="shared" si="0"/>
        <v>#DIV/0!</v>
      </c>
    </row>
    <row r="93" spans="1:7" ht="45.75" hidden="1" thickBot="1">
      <c r="A93" s="6" t="s">
        <v>45</v>
      </c>
      <c r="B93" s="12">
        <v>908</v>
      </c>
      <c r="C93" s="12">
        <v>5120000</v>
      </c>
      <c r="D93" s="12"/>
      <c r="E93" s="13"/>
      <c r="F93" s="13"/>
      <c r="G93" s="14" t="e">
        <f t="shared" si="0"/>
        <v>#DIV/0!</v>
      </c>
    </row>
    <row r="94" spans="1:7" ht="45.75" hidden="1" thickBot="1">
      <c r="A94" s="6" t="s">
        <v>46</v>
      </c>
      <c r="B94" s="12">
        <v>908</v>
      </c>
      <c r="C94" s="12">
        <v>5129700</v>
      </c>
      <c r="D94" s="12"/>
      <c r="E94" s="13"/>
      <c r="F94" s="13"/>
      <c r="G94" s="14" t="e">
        <f t="shared" si="0"/>
        <v>#DIV/0!</v>
      </c>
    </row>
    <row r="95" spans="1:7" ht="45.75" hidden="1" thickBot="1">
      <c r="A95" s="6" t="s">
        <v>47</v>
      </c>
      <c r="B95" s="12">
        <v>908</v>
      </c>
      <c r="C95" s="12">
        <v>5129700</v>
      </c>
      <c r="D95" s="12">
        <v>500</v>
      </c>
      <c r="E95" s="13"/>
      <c r="F95" s="13"/>
      <c r="G95" s="14" t="e">
        <f t="shared" si="0"/>
        <v>#DIV/0!</v>
      </c>
    </row>
    <row r="96" spans="1:7" ht="30.75" hidden="1" thickBot="1">
      <c r="A96" s="6" t="s">
        <v>109</v>
      </c>
      <c r="B96" s="12" t="s">
        <v>76</v>
      </c>
      <c r="C96" s="12" t="s">
        <v>112</v>
      </c>
      <c r="D96" s="12" t="s">
        <v>111</v>
      </c>
      <c r="E96" s="13"/>
      <c r="F96" s="13"/>
      <c r="G96" s="14" t="e">
        <f t="shared" si="0"/>
        <v>#DIV/0!</v>
      </c>
    </row>
    <row r="97" spans="1:7" ht="29.25" hidden="1" thickBot="1">
      <c r="A97" s="7" t="s">
        <v>48</v>
      </c>
      <c r="B97" s="12">
        <v>1100</v>
      </c>
      <c r="C97" s="12"/>
      <c r="D97" s="12"/>
      <c r="E97" s="13">
        <f aca="true" t="shared" si="2" ref="E97:F100">E98</f>
        <v>0</v>
      </c>
      <c r="F97" s="13">
        <f t="shared" si="2"/>
        <v>0</v>
      </c>
      <c r="G97" s="14"/>
    </row>
    <row r="98" spans="1:7" ht="29.25" hidden="1" thickBot="1">
      <c r="A98" s="7" t="s">
        <v>49</v>
      </c>
      <c r="B98" s="12">
        <v>1104</v>
      </c>
      <c r="C98" s="12"/>
      <c r="D98" s="12"/>
      <c r="E98" s="13">
        <f t="shared" si="2"/>
        <v>0</v>
      </c>
      <c r="F98" s="13">
        <f t="shared" si="2"/>
        <v>0</v>
      </c>
      <c r="G98" s="14"/>
    </row>
    <row r="99" spans="1:7" ht="30" customHeight="1" hidden="1" thickBot="1">
      <c r="A99" s="7" t="s">
        <v>50</v>
      </c>
      <c r="B99" s="12">
        <v>1104</v>
      </c>
      <c r="C99" s="12">
        <v>5210000</v>
      </c>
      <c r="D99" s="12"/>
      <c r="E99" s="13">
        <f t="shared" si="2"/>
        <v>0</v>
      </c>
      <c r="F99" s="13">
        <f t="shared" si="2"/>
        <v>0</v>
      </c>
      <c r="G99" s="14"/>
    </row>
    <row r="100" spans="1:7" ht="27" customHeight="1" hidden="1" thickBot="1">
      <c r="A100" s="6" t="s">
        <v>99</v>
      </c>
      <c r="B100" s="12">
        <v>1104</v>
      </c>
      <c r="C100" s="12" t="s">
        <v>77</v>
      </c>
      <c r="D100" s="12"/>
      <c r="E100" s="13">
        <f t="shared" si="2"/>
        <v>0</v>
      </c>
      <c r="F100" s="13">
        <f t="shared" si="2"/>
        <v>0</v>
      </c>
      <c r="G100" s="14"/>
    </row>
    <row r="101" spans="1:7" ht="45.75" hidden="1" thickBot="1">
      <c r="A101" s="6" t="s">
        <v>98</v>
      </c>
      <c r="B101" s="12">
        <v>1104</v>
      </c>
      <c r="C101" s="12" t="s">
        <v>77</v>
      </c>
      <c r="D101" s="12" t="s">
        <v>78</v>
      </c>
      <c r="E101" s="13">
        <v>0</v>
      </c>
      <c r="F101" s="13">
        <v>0</v>
      </c>
      <c r="G101" s="14"/>
    </row>
    <row r="102" spans="1:7" ht="13.5" thickBot="1">
      <c r="A102" s="5" t="s">
        <v>51</v>
      </c>
      <c r="B102" s="12"/>
      <c r="C102" s="12"/>
      <c r="D102" s="12"/>
      <c r="E102" s="13">
        <f>E13+E31+E35+E54+E81+E45</f>
        <v>7759.9</v>
      </c>
      <c r="F102" s="13">
        <f>F13+F31+F35+F54+F81+F45</f>
        <v>7075</v>
      </c>
      <c r="G102" s="14">
        <f>SUM(F102/E102)</f>
        <v>0.9117385533318729</v>
      </c>
    </row>
    <row r="103" ht="15.75">
      <c r="A103" s="1"/>
    </row>
    <row r="107" ht="21.75" customHeight="1"/>
  </sheetData>
  <sheetProtection/>
  <mergeCells count="11">
    <mergeCell ref="C11:C12"/>
    <mergeCell ref="D11:D12"/>
    <mergeCell ref="F11:F12"/>
    <mergeCell ref="A3:G3"/>
    <mergeCell ref="A4:G4"/>
    <mergeCell ref="A5:G5"/>
    <mergeCell ref="A9:G9"/>
    <mergeCell ref="E11:E12"/>
    <mergeCell ref="G11:G12"/>
    <mergeCell ref="A11:A12"/>
    <mergeCell ref="B11:B12"/>
  </mergeCells>
  <printOptions/>
  <pageMargins left="0.7480314960629921" right="0.7480314960629921" top="0.3937007874015748" bottom="0.3937007874015748" header="0.5118110236220472" footer="0.5118110236220472"/>
  <pageSetup fitToHeight="3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Suhonout</cp:lastModifiedBy>
  <cp:lastPrinted>2014-04-08T03:03:43Z</cp:lastPrinted>
  <dcterms:created xsi:type="dcterms:W3CDTF">2010-04-24T08:16:43Z</dcterms:created>
  <dcterms:modified xsi:type="dcterms:W3CDTF">2014-06-09T03:21:37Z</dcterms:modified>
  <cp:category/>
  <cp:version/>
  <cp:contentType/>
  <cp:contentStatus/>
</cp:coreProperties>
</file>